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SUM">Sheet1!$G$3</definedName>
  </definedNames>
  <calcPr calcId="145621"/>
  <fileRecoveryPr repairLoad="1"/>
</workbook>
</file>

<file path=xl/calcChain.xml><?xml version="1.0" encoding="utf-8"?>
<calcChain xmlns="http://schemas.openxmlformats.org/spreadsheetml/2006/main">
  <c r="E24" i="1" l="1"/>
  <c r="K23" i="1"/>
  <c r="K6" i="1"/>
  <c r="K14" i="1"/>
  <c r="K17" i="1"/>
  <c r="J4" i="1"/>
  <c r="K4" i="1" s="1"/>
  <c r="J5" i="1"/>
  <c r="K5" i="1" s="1"/>
  <c r="J6" i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J15" i="1"/>
  <c r="K15" i="1" s="1"/>
  <c r="J16" i="1"/>
  <c r="K16" i="1" s="1"/>
  <c r="J17" i="1"/>
  <c r="J18" i="1"/>
  <c r="K18" i="1" s="1"/>
  <c r="J19" i="1"/>
  <c r="K19" i="1" s="1"/>
  <c r="J20" i="1"/>
  <c r="K20" i="1" s="1"/>
  <c r="J21" i="1"/>
  <c r="K21" i="1" s="1"/>
  <c r="J22" i="1"/>
  <c r="K22" i="1" s="1"/>
  <c r="J3" i="1"/>
  <c r="K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</calcChain>
</file>

<file path=xl/sharedStrings.xml><?xml version="1.0" encoding="utf-8"?>
<sst xmlns="http://schemas.openxmlformats.org/spreadsheetml/2006/main" count="99" uniqueCount="84">
  <si>
    <t>0-5</t>
  </si>
  <si>
    <t>number of deaths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</si>
  <si>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</si>
  <si>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</si>
  <si>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</si>
  <si>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</si>
  <si>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</si>
  <si>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</si>
  <si>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</si>
  <si>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</si>
  <si>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</si>
  <si>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</si>
  <si>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</si>
  <si>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</si>
  <si>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</si>
  <si>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</si>
  <si>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</si>
  <si>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</si>
  <si>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</si>
  <si>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</si>
  <si>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</si>
  <si>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</si>
  <si>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Age category</t>
  </si>
  <si>
    <t>number surviving</t>
  </si>
  <si>
    <t>.99</t>
  </si>
  <si>
    <t>.98</t>
  </si>
  <si>
    <t>.97</t>
  </si>
  <si>
    <t>.96</t>
  </si>
  <si>
    <t>.95</t>
  </si>
  <si>
    <t>.93</t>
  </si>
  <si>
    <t>.88</t>
  </si>
  <si>
    <t>.85</t>
  </si>
  <si>
    <t>.82</t>
  </si>
  <si>
    <t>.81</t>
  </si>
  <si>
    <t>.77</t>
  </si>
  <si>
    <t>.74</t>
  </si>
  <si>
    <t>.68</t>
  </si>
  <si>
    <t>.59</t>
  </si>
  <si>
    <t>.40</t>
  </si>
  <si>
    <t>.32</t>
  </si>
  <si>
    <t>.14</t>
  </si>
  <si>
    <t>.06</t>
  </si>
  <si>
    <t>0.00</t>
  </si>
  <si>
    <t>1.00</t>
  </si>
  <si>
    <t>lx</t>
  </si>
  <si>
    <t>nx</t>
  </si>
  <si>
    <t>lx (Log10)</t>
  </si>
  <si>
    <t>dx</t>
  </si>
  <si>
    <t>qx</t>
  </si>
  <si>
    <t>Tx</t>
  </si>
  <si>
    <t>ex</t>
  </si>
  <si>
    <t>years</t>
  </si>
  <si>
    <t>10</t>
  </si>
  <si>
    <t>0</t>
  </si>
  <si>
    <t>20</t>
  </si>
  <si>
    <t>50</t>
  </si>
  <si>
    <t>30</t>
  </si>
  <si>
    <t>40</t>
  </si>
  <si>
    <t>60</t>
  </si>
  <si>
    <t>90</t>
  </si>
  <si>
    <t>190</t>
  </si>
  <si>
    <t>80</t>
  </si>
  <si>
    <t>180</t>
  </si>
  <si>
    <t>-</t>
  </si>
  <si>
    <t>Totals</t>
  </si>
  <si>
    <t>Females borne after 1891</t>
  </si>
  <si>
    <t>200</t>
  </si>
  <si>
    <t>520</t>
  </si>
  <si>
    <t>920</t>
  </si>
  <si>
    <t>1510</t>
  </si>
  <si>
    <t>2190</t>
  </si>
  <si>
    <t>2930</t>
  </si>
  <si>
    <t>3700</t>
  </si>
  <si>
    <t>4510</t>
  </si>
  <si>
    <t>5330</t>
  </si>
  <si>
    <t>6180</t>
  </si>
  <si>
    <t>7060</t>
  </si>
  <si>
    <t>8940</t>
  </si>
  <si>
    <t>7990</t>
  </si>
  <si>
    <t>10870</t>
  </si>
  <si>
    <t>9900</t>
  </si>
  <si>
    <t>11850</t>
  </si>
  <si>
    <t>12840</t>
  </si>
  <si>
    <t>13830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</si>
</sst>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7.140625" customWidth="1"/>
    <col min="3" max="3" width="16.28515625" customWidth="1"/>
    <col min="4" max="4" width="12.42578125" style="2" customWidth="1"/>
    <col min="6" max="6" width="13.28515625" customWidth="1"/>
  </cols>
  <sheetData>
    <row r="1" spans="1:11" ht="15.75" x14ac:dyDescent="0.25">
      <c r="A1" s="6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3" t="s">
        <v>22</v>
      </c>
      <c r="B2" s="3" t="s">
        <v>1</v>
      </c>
      <c r="C2" s="3" t="s">
        <v>23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</row>
    <row r="3" spans="1:11" x14ac:dyDescent="0.25">
      <c r="A3" s="4" t="s">
        <v>0</v>
      </c>
      <c r="B3" s="5">
        <v>1</v>
      </c>
      <c r="C3" s="3">
        <v>147</v>
      </c>
      <c r="D3" s="4" t="s">
        <v>43</v>
      </c>
      <c r="E3" s="4">
        <f>D3*1000</f>
        <v>1000</v>
      </c>
      <c r="F3" s="3">
        <f>LOG10(D3)</f>
        <v>0</v>
      </c>
      <c r="G3" s="4" t="s">
        <v>52</v>
      </c>
      <c r="H3" s="4">
        <f t="shared" ref="H3:H22" si="0">SUM(SUM/E3)</f>
        <v>0.01</v>
      </c>
      <c r="I3" s="3">
        <v>14830</v>
      </c>
      <c r="J3" s="4">
        <f>SUM(I3/E3)</f>
        <v>14.83</v>
      </c>
      <c r="K3" s="4">
        <f>SUM(J3*5)</f>
        <v>74.150000000000006</v>
      </c>
    </row>
    <row r="4" spans="1:11" x14ac:dyDescent="0.25">
      <c r="A4" s="4" t="s">
        <v>2</v>
      </c>
      <c r="B4" s="5">
        <v>0</v>
      </c>
      <c r="C4" s="3">
        <v>146</v>
      </c>
      <c r="D4" s="4" t="s">
        <v>24</v>
      </c>
      <c r="E4" s="4">
        <f t="shared" ref="E4:E23" si="1">D4*1000</f>
        <v>990</v>
      </c>
      <c r="F4" s="3">
        <f t="shared" ref="F4:F22" si="2">LOG10(D4)</f>
        <v>-4.3648054024500883E-3</v>
      </c>
      <c r="G4" s="4" t="s">
        <v>53</v>
      </c>
      <c r="H4" s="4">
        <f t="shared" si="0"/>
        <v>1.0101010101010102E-2</v>
      </c>
      <c r="I4" s="4" t="s">
        <v>83</v>
      </c>
      <c r="J4" s="4">
        <f t="shared" ref="J4:J22" si="3">SUM(I4/E4)</f>
        <v>13.969696969696969</v>
      </c>
      <c r="K4" s="4">
        <f t="shared" ref="K4:K22" si="4">SUM(J4*5)</f>
        <v>69.848484848484844</v>
      </c>
    </row>
    <row r="5" spans="1:11" x14ac:dyDescent="0.25">
      <c r="A5" s="4" t="s">
        <v>3</v>
      </c>
      <c r="B5" s="5">
        <v>1</v>
      </c>
      <c r="C5" s="3">
        <v>146</v>
      </c>
      <c r="D5" s="4" t="s">
        <v>24</v>
      </c>
      <c r="E5" s="4">
        <f t="shared" si="1"/>
        <v>990</v>
      </c>
      <c r="F5" s="3">
        <f t="shared" si="2"/>
        <v>-4.3648054024500883E-3</v>
      </c>
      <c r="G5" s="4" t="s">
        <v>52</v>
      </c>
      <c r="H5" s="4">
        <f t="shared" si="0"/>
        <v>1.0101010101010102E-2</v>
      </c>
      <c r="I5" s="4" t="s">
        <v>82</v>
      </c>
      <c r="J5" s="4">
        <f t="shared" si="3"/>
        <v>12.969696969696969</v>
      </c>
      <c r="K5" s="4">
        <f t="shared" si="4"/>
        <v>64.848484848484844</v>
      </c>
    </row>
    <row r="6" spans="1:11" x14ac:dyDescent="0.25">
      <c r="A6" s="4" t="s">
        <v>4</v>
      </c>
      <c r="B6" s="5">
        <v>1</v>
      </c>
      <c r="C6" s="3">
        <v>145</v>
      </c>
      <c r="D6" s="4" t="s">
        <v>25</v>
      </c>
      <c r="E6" s="4">
        <f t="shared" si="1"/>
        <v>980</v>
      </c>
      <c r="F6" s="3">
        <f t="shared" si="2"/>
        <v>-8.7739243075051505E-3</v>
      </c>
      <c r="G6" s="4" t="s">
        <v>52</v>
      </c>
      <c r="H6" s="4">
        <f t="shared" si="0"/>
        <v>1.020408163265306E-2</v>
      </c>
      <c r="I6" s="4" t="s">
        <v>81</v>
      </c>
      <c r="J6" s="4">
        <f t="shared" si="3"/>
        <v>12.091836734693878</v>
      </c>
      <c r="K6" s="4">
        <f t="shared" si="4"/>
        <v>60.45918367346939</v>
      </c>
    </row>
    <row r="7" spans="1:11" x14ac:dyDescent="0.25">
      <c r="A7" s="4" t="s">
        <v>5</v>
      </c>
      <c r="B7" s="5">
        <v>2</v>
      </c>
      <c r="C7" s="3">
        <v>144</v>
      </c>
      <c r="D7" s="4" t="s">
        <v>26</v>
      </c>
      <c r="E7" s="4">
        <f t="shared" si="1"/>
        <v>970</v>
      </c>
      <c r="F7" s="3">
        <f t="shared" si="2"/>
        <v>-1.322826573375516E-2</v>
      </c>
      <c r="G7" s="4" t="s">
        <v>52</v>
      </c>
      <c r="H7" s="4">
        <f t="shared" si="0"/>
        <v>1.0309278350515464E-2</v>
      </c>
      <c r="I7" s="4" t="s">
        <v>79</v>
      </c>
      <c r="J7" s="4">
        <f t="shared" si="3"/>
        <v>11.206185567010309</v>
      </c>
      <c r="K7" s="4">
        <f t="shared" si="4"/>
        <v>56.030927835051543</v>
      </c>
    </row>
    <row r="8" spans="1:11" x14ac:dyDescent="0.25">
      <c r="A8" s="4" t="s">
        <v>6</v>
      </c>
      <c r="B8" s="5">
        <v>2</v>
      </c>
      <c r="C8" s="3">
        <v>142</v>
      </c>
      <c r="D8" s="4" t="s">
        <v>27</v>
      </c>
      <c r="E8" s="4">
        <f t="shared" si="1"/>
        <v>960</v>
      </c>
      <c r="F8" s="3">
        <f t="shared" si="2"/>
        <v>-1.7728766960431602E-2</v>
      </c>
      <c r="G8" s="4" t="s">
        <v>52</v>
      </c>
      <c r="H8" s="4">
        <f t="shared" si="0"/>
        <v>1.0416666666666666E-2</v>
      </c>
      <c r="I8" s="4" t="s">
        <v>80</v>
      </c>
      <c r="J8" s="4">
        <f t="shared" si="3"/>
        <v>10.3125</v>
      </c>
      <c r="K8" s="4">
        <f t="shared" si="4"/>
        <v>51.5625</v>
      </c>
    </row>
    <row r="9" spans="1:11" x14ac:dyDescent="0.25">
      <c r="A9" s="4" t="s">
        <v>7</v>
      </c>
      <c r="B9" s="5">
        <v>3</v>
      </c>
      <c r="C9" s="3">
        <v>140</v>
      </c>
      <c r="D9" s="4" t="s">
        <v>28</v>
      </c>
      <c r="E9" s="4">
        <f t="shared" si="1"/>
        <v>950</v>
      </c>
      <c r="F9" s="3">
        <f t="shared" si="2"/>
        <v>-2.2276394711152253E-2</v>
      </c>
      <c r="G9" s="4" t="s">
        <v>54</v>
      </c>
      <c r="H9" s="4">
        <f t="shared" si="0"/>
        <v>1.0526315789473684E-2</v>
      </c>
      <c r="I9" s="4" t="s">
        <v>77</v>
      </c>
      <c r="J9" s="4">
        <f t="shared" si="3"/>
        <v>9.4105263157894736</v>
      </c>
      <c r="K9" s="4">
        <f t="shared" si="4"/>
        <v>47.05263157894737</v>
      </c>
    </row>
    <row r="10" spans="1:11" x14ac:dyDescent="0.25">
      <c r="A10" s="4" t="s">
        <v>8</v>
      </c>
      <c r="B10" s="5">
        <v>7</v>
      </c>
      <c r="C10" s="3">
        <v>137</v>
      </c>
      <c r="D10" s="4" t="s">
        <v>29</v>
      </c>
      <c r="E10" s="4">
        <f t="shared" si="1"/>
        <v>930</v>
      </c>
      <c r="F10" s="3">
        <f t="shared" si="2"/>
        <v>-3.1517051446064863E-2</v>
      </c>
      <c r="G10" s="4" t="s">
        <v>55</v>
      </c>
      <c r="H10" s="4">
        <f t="shared" si="0"/>
        <v>1.0752688172043012E-2</v>
      </c>
      <c r="I10" s="4" t="s">
        <v>78</v>
      </c>
      <c r="J10" s="4">
        <f t="shared" si="3"/>
        <v>8.591397849462366</v>
      </c>
      <c r="K10" s="4">
        <f t="shared" si="4"/>
        <v>42.956989247311832</v>
      </c>
    </row>
    <row r="11" spans="1:11" x14ac:dyDescent="0.25">
      <c r="A11" s="4" t="s">
        <v>9</v>
      </c>
      <c r="B11" s="5">
        <v>5</v>
      </c>
      <c r="C11" s="3">
        <v>130</v>
      </c>
      <c r="D11" s="4" t="s">
        <v>30</v>
      </c>
      <c r="E11" s="4">
        <f t="shared" si="1"/>
        <v>880</v>
      </c>
      <c r="F11" s="3">
        <f t="shared" si="2"/>
        <v>-5.551732784983137E-2</v>
      </c>
      <c r="G11" s="4" t="s">
        <v>56</v>
      </c>
      <c r="H11" s="4">
        <f t="shared" si="0"/>
        <v>1.1363636363636364E-2</v>
      </c>
      <c r="I11" s="4" t="s">
        <v>76</v>
      </c>
      <c r="J11" s="4">
        <f t="shared" si="3"/>
        <v>8.0227272727272734</v>
      </c>
      <c r="K11" s="4">
        <f t="shared" si="4"/>
        <v>40.113636363636367</v>
      </c>
    </row>
    <row r="12" spans="1:11" x14ac:dyDescent="0.25">
      <c r="A12" s="4" t="s">
        <v>10</v>
      </c>
      <c r="B12" s="5">
        <v>3</v>
      </c>
      <c r="C12" s="3">
        <v>125</v>
      </c>
      <c r="D12" s="4" t="s">
        <v>31</v>
      </c>
      <c r="E12" s="4">
        <f t="shared" si="1"/>
        <v>850</v>
      </c>
      <c r="F12" s="3">
        <f t="shared" si="2"/>
        <v>-7.0581074285707285E-2</v>
      </c>
      <c r="G12" s="4" t="s">
        <v>56</v>
      </c>
      <c r="H12" s="4">
        <f t="shared" si="0"/>
        <v>1.1764705882352941E-2</v>
      </c>
      <c r="I12" s="4" t="s">
        <v>75</v>
      </c>
      <c r="J12" s="4">
        <f t="shared" si="3"/>
        <v>7.2705882352941176</v>
      </c>
      <c r="K12" s="4">
        <f t="shared" si="4"/>
        <v>36.352941176470587</v>
      </c>
    </row>
    <row r="13" spans="1:11" x14ac:dyDescent="0.25">
      <c r="A13" s="4" t="s">
        <v>11</v>
      </c>
      <c r="B13" s="5">
        <v>2</v>
      </c>
      <c r="C13" s="3">
        <v>122</v>
      </c>
      <c r="D13" s="4" t="s">
        <v>32</v>
      </c>
      <c r="E13" s="4">
        <f t="shared" si="1"/>
        <v>820</v>
      </c>
      <c r="F13" s="3">
        <f t="shared" si="2"/>
        <v>-8.6186147616283335E-2</v>
      </c>
      <c r="G13" s="4" t="s">
        <v>52</v>
      </c>
      <c r="H13" s="4">
        <f t="shared" si="0"/>
        <v>1.2195121951219513E-2</v>
      </c>
      <c r="I13" s="4" t="s">
        <v>74</v>
      </c>
      <c r="J13" s="4">
        <f t="shared" si="3"/>
        <v>6.5</v>
      </c>
      <c r="K13" s="4">
        <f t="shared" si="4"/>
        <v>32.5</v>
      </c>
    </row>
    <row r="14" spans="1:11" x14ac:dyDescent="0.25">
      <c r="A14" s="4" t="s">
        <v>12</v>
      </c>
      <c r="B14" s="5">
        <v>6</v>
      </c>
      <c r="C14" s="3">
        <v>120</v>
      </c>
      <c r="D14" s="4" t="s">
        <v>33</v>
      </c>
      <c r="E14" s="4">
        <f t="shared" si="1"/>
        <v>810</v>
      </c>
      <c r="F14" s="3">
        <f t="shared" si="2"/>
        <v>-9.1514981121350217E-2</v>
      </c>
      <c r="G14" s="4" t="s">
        <v>57</v>
      </c>
      <c r="H14" s="4">
        <f t="shared" si="0"/>
        <v>1.2345679012345678E-2</v>
      </c>
      <c r="I14" s="4" t="s">
        <v>73</v>
      </c>
      <c r="J14" s="4">
        <f t="shared" si="3"/>
        <v>5.5679012345679011</v>
      </c>
      <c r="K14" s="4">
        <f t="shared" si="4"/>
        <v>27.839506172839506</v>
      </c>
    </row>
    <row r="15" spans="1:11" x14ac:dyDescent="0.25">
      <c r="A15" s="4" t="s">
        <v>13</v>
      </c>
      <c r="B15" s="5">
        <v>4</v>
      </c>
      <c r="C15" s="3">
        <v>114</v>
      </c>
      <c r="D15" s="4" t="s">
        <v>34</v>
      </c>
      <c r="E15" s="4">
        <f t="shared" si="1"/>
        <v>770</v>
      </c>
      <c r="F15" s="3">
        <f t="shared" si="2"/>
        <v>-0.11350927482751812</v>
      </c>
      <c r="G15" s="4" t="s">
        <v>56</v>
      </c>
      <c r="H15" s="4">
        <f t="shared" si="0"/>
        <v>1.2987012987012988E-2</v>
      </c>
      <c r="I15" s="4" t="s">
        <v>72</v>
      </c>
      <c r="J15" s="4">
        <f t="shared" si="3"/>
        <v>4.8051948051948052</v>
      </c>
      <c r="K15" s="4">
        <f t="shared" si="4"/>
        <v>24.025974025974026</v>
      </c>
    </row>
    <row r="16" spans="1:11" x14ac:dyDescent="0.25">
      <c r="A16" s="4" t="s">
        <v>14</v>
      </c>
      <c r="B16" s="5">
        <v>10</v>
      </c>
      <c r="C16" s="3">
        <v>110</v>
      </c>
      <c r="D16" s="4" t="s">
        <v>35</v>
      </c>
      <c r="E16" s="4">
        <f t="shared" si="1"/>
        <v>740</v>
      </c>
      <c r="F16" s="3">
        <f t="shared" si="2"/>
        <v>-0.13076828026902382</v>
      </c>
      <c r="G16" s="4" t="s">
        <v>58</v>
      </c>
      <c r="H16" s="4">
        <f t="shared" si="0"/>
        <v>1.3513513513513514E-2</v>
      </c>
      <c r="I16" s="4" t="s">
        <v>71</v>
      </c>
      <c r="J16" s="4">
        <f t="shared" si="3"/>
        <v>3.9594594594594597</v>
      </c>
      <c r="K16" s="4">
        <f t="shared" si="4"/>
        <v>19.797297297297298</v>
      </c>
    </row>
    <row r="17" spans="1:11" x14ac:dyDescent="0.25">
      <c r="A17" s="4" t="s">
        <v>15</v>
      </c>
      <c r="B17" s="5">
        <v>13</v>
      </c>
      <c r="C17" s="3">
        <v>100</v>
      </c>
      <c r="D17" s="4" t="s">
        <v>36</v>
      </c>
      <c r="E17" s="4">
        <f t="shared" si="1"/>
        <v>680</v>
      </c>
      <c r="F17" s="3">
        <f t="shared" si="2"/>
        <v>-0.16749108729376366</v>
      </c>
      <c r="G17" s="4" t="s">
        <v>59</v>
      </c>
      <c r="H17" s="4">
        <f t="shared" si="0"/>
        <v>1.4705882352941176E-2</v>
      </c>
      <c r="I17" s="4" t="s">
        <v>70</v>
      </c>
      <c r="J17" s="4">
        <f t="shared" si="3"/>
        <v>3.2205882352941178</v>
      </c>
      <c r="K17" s="4">
        <f t="shared" si="4"/>
        <v>16.102941176470587</v>
      </c>
    </row>
    <row r="18" spans="1:11" x14ac:dyDescent="0.25">
      <c r="A18" s="4" t="s">
        <v>16</v>
      </c>
      <c r="B18" s="5">
        <v>27</v>
      </c>
      <c r="C18" s="3">
        <v>87</v>
      </c>
      <c r="D18" s="4" t="s">
        <v>37</v>
      </c>
      <c r="E18" s="4">
        <f t="shared" si="1"/>
        <v>590</v>
      </c>
      <c r="F18" s="3">
        <f t="shared" si="2"/>
        <v>-0.22914798835785583</v>
      </c>
      <c r="G18" s="4" t="s">
        <v>60</v>
      </c>
      <c r="H18" s="4">
        <f t="shared" si="0"/>
        <v>1.6949152542372881E-2</v>
      </c>
      <c r="I18" s="4" t="s">
        <v>69</v>
      </c>
      <c r="J18" s="4">
        <f t="shared" si="3"/>
        <v>2.5593220338983049</v>
      </c>
      <c r="K18" s="4">
        <f t="shared" si="4"/>
        <v>12.796610169491524</v>
      </c>
    </row>
    <row r="19" spans="1:11" x14ac:dyDescent="0.25">
      <c r="A19" s="4" t="s">
        <v>17</v>
      </c>
      <c r="B19" s="5">
        <v>22</v>
      </c>
      <c r="C19" s="3">
        <v>60</v>
      </c>
      <c r="D19" s="4" t="s">
        <v>38</v>
      </c>
      <c r="E19" s="4">
        <f t="shared" si="1"/>
        <v>400</v>
      </c>
      <c r="F19" s="3">
        <f t="shared" si="2"/>
        <v>-0.3979400086720376</v>
      </c>
      <c r="G19" s="4" t="s">
        <v>61</v>
      </c>
      <c r="H19" s="4">
        <f t="shared" si="0"/>
        <v>2.5000000000000001E-2</v>
      </c>
      <c r="I19" s="4" t="s">
        <v>68</v>
      </c>
      <c r="J19" s="4">
        <f t="shared" si="3"/>
        <v>2.2999999999999998</v>
      </c>
      <c r="K19" s="4">
        <f t="shared" si="4"/>
        <v>11.5</v>
      </c>
    </row>
    <row r="20" spans="1:11" x14ac:dyDescent="0.25">
      <c r="A20" s="4" t="s">
        <v>18</v>
      </c>
      <c r="B20" s="5">
        <v>26</v>
      </c>
      <c r="C20" s="3">
        <v>48</v>
      </c>
      <c r="D20" s="4" t="s">
        <v>39</v>
      </c>
      <c r="E20" s="4">
        <f t="shared" si="1"/>
        <v>320</v>
      </c>
      <c r="F20" s="3">
        <f t="shared" si="2"/>
        <v>-0.49485002168009401</v>
      </c>
      <c r="G20" s="4" t="s">
        <v>62</v>
      </c>
      <c r="H20" s="4">
        <f t="shared" si="0"/>
        <v>3.125E-2</v>
      </c>
      <c r="I20" s="4" t="s">
        <v>67</v>
      </c>
      <c r="J20" s="4">
        <f t="shared" si="3"/>
        <v>1.625</v>
      </c>
      <c r="K20" s="4">
        <f t="shared" si="4"/>
        <v>8.125</v>
      </c>
    </row>
    <row r="21" spans="1:11" x14ac:dyDescent="0.25">
      <c r="A21" s="4" t="s">
        <v>19</v>
      </c>
      <c r="B21" s="5">
        <v>14</v>
      </c>
      <c r="C21" s="3">
        <v>22</v>
      </c>
      <c r="D21" s="4" t="s">
        <v>40</v>
      </c>
      <c r="E21" s="4">
        <f t="shared" si="1"/>
        <v>140</v>
      </c>
      <c r="F21" s="3">
        <f t="shared" si="2"/>
        <v>-0.85387196432176193</v>
      </c>
      <c r="G21" s="4" t="s">
        <v>61</v>
      </c>
      <c r="H21" s="4">
        <f t="shared" si="0"/>
        <v>7.1428571428571425E-2</v>
      </c>
      <c r="I21" s="4" t="s">
        <v>66</v>
      </c>
      <c r="J21" s="4">
        <f t="shared" si="3"/>
        <v>1.4285714285714286</v>
      </c>
      <c r="K21" s="4">
        <f t="shared" si="4"/>
        <v>7.1428571428571432</v>
      </c>
    </row>
    <row r="22" spans="1:11" x14ac:dyDescent="0.25">
      <c r="A22" s="4" t="s">
        <v>20</v>
      </c>
      <c r="B22" s="5">
        <v>8</v>
      </c>
      <c r="C22" s="3">
        <v>9</v>
      </c>
      <c r="D22" s="4" t="s">
        <v>41</v>
      </c>
      <c r="E22" s="4">
        <f t="shared" si="1"/>
        <v>60</v>
      </c>
      <c r="F22" s="3">
        <f t="shared" si="2"/>
        <v>-1.2218487496163564</v>
      </c>
      <c r="G22" s="4" t="s">
        <v>58</v>
      </c>
      <c r="H22" s="4">
        <f t="shared" si="0"/>
        <v>0.16666666666666666</v>
      </c>
      <c r="I22" s="4" t="s">
        <v>58</v>
      </c>
      <c r="J22" s="4">
        <f t="shared" si="3"/>
        <v>1</v>
      </c>
      <c r="K22" s="4">
        <f t="shared" si="4"/>
        <v>5</v>
      </c>
    </row>
    <row r="23" spans="1:11" x14ac:dyDescent="0.25">
      <c r="A23" s="4" t="s">
        <v>21</v>
      </c>
      <c r="B23" s="5">
        <v>1</v>
      </c>
      <c r="C23" s="3">
        <v>0</v>
      </c>
      <c r="D23" s="4" t="s">
        <v>42</v>
      </c>
      <c r="E23" s="4">
        <f t="shared" si="1"/>
        <v>0</v>
      </c>
      <c r="F23" s="3" t="s">
        <v>63</v>
      </c>
      <c r="G23" s="4" t="s">
        <v>53</v>
      </c>
      <c r="H23" s="4" t="s">
        <v>53</v>
      </c>
      <c r="I23" s="4" t="s">
        <v>53</v>
      </c>
      <c r="J23" s="4" t="s">
        <v>53</v>
      </c>
      <c r="K23" s="4">
        <f>SUM(J23*5)</f>
        <v>0</v>
      </c>
    </row>
    <row r="24" spans="1:11" x14ac:dyDescent="0.25">
      <c r="A24" s="4" t="s">
        <v>64</v>
      </c>
      <c r="B24" s="5">
        <v>158</v>
      </c>
      <c r="E24" s="1">
        <f>SUM(E3:E23)</f>
        <v>14830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SUM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</dc:creator>
  <cp:lastModifiedBy>Trevor</cp:lastModifiedBy>
  <dcterms:created xsi:type="dcterms:W3CDTF">2012-11-01T19:38:38Z</dcterms:created>
  <dcterms:modified xsi:type="dcterms:W3CDTF">2012-11-01T20:47:18Z</dcterms:modified>
</cp:coreProperties>
</file>