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'Sheet1'!$A$1:$L$19</definedName>
  </definedNames>
  <calcPr fullCalcOnLoad="1"/>
</workbook>
</file>

<file path=xl/sharedStrings.xml><?xml version="1.0" encoding="utf-8"?>
<sst xmlns="http://schemas.openxmlformats.org/spreadsheetml/2006/main" count="30" uniqueCount="23">
  <si>
    <t>Testing Center</t>
  </si>
  <si>
    <t>Number of Online Tests</t>
  </si>
  <si>
    <t>Number of Computers</t>
  </si>
  <si>
    <t>Hours of Operation</t>
  </si>
  <si>
    <t>Marriott Health</t>
  </si>
  <si>
    <t>Avg length of Online Tests in Minutes</t>
  </si>
  <si>
    <t xml:space="preserve">Minimum Time in minutes needed between tests to check students in/out </t>
  </si>
  <si>
    <t>0800-2100 M-R (13 hours)</t>
  </si>
  <si>
    <t>Operational avilability time in minutes per computer</t>
  </si>
  <si>
    <t>% Availability</t>
  </si>
  <si>
    <t>Natural Science</t>
  </si>
  <si>
    <t>Social Science</t>
  </si>
  <si>
    <t>Student Services</t>
  </si>
  <si>
    <t>Union</t>
  </si>
  <si>
    <t>Davis</t>
  </si>
  <si>
    <t>West</t>
  </si>
  <si>
    <t>Total Main Campus</t>
  </si>
  <si>
    <t>Total Time in Use in Minutes</t>
  </si>
  <si>
    <t>Max Capacity in Minutes (# computers)  X  (operational availability)</t>
  </si>
  <si>
    <t>% at Max Capacity (Minutes in Use) / Max Capacity</t>
  </si>
  <si>
    <t>Finals Week Fall 2013</t>
  </si>
  <si>
    <t>Computer-Based Testing</t>
  </si>
  <si>
    <t>Number of Aditional Tests this center could theoretically accommodate   (Availability)-(Min in Use)/(avg length +5)(80%)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</si>
</sst>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medium"/>
    </border>
    <border>
      <left style="thin"/>
      <right style="double"/>
      <top/>
      <bottom/>
    </border>
    <border>
      <left style="double"/>
      <right style="thick"/>
      <top/>
      <bottom/>
    </border>
    <border>
      <left/>
      <right style="thick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8" fillId="6" borderId="0" xfId="0" applyFont="1" applyFill="1" applyBorder="1" applyAlignment="1">
      <alignment horizontal="center" vertical="center"/>
    </xf>
    <xf numFmtId="0" fontId="39" fillId="6" borderId="0" xfId="0" applyFont="1" applyFill="1" applyBorder="1" applyAlignment="1">
      <alignment horizontal="center" vertical="center"/>
    </xf>
    <xf numFmtId="0" fontId="39" fillId="6" borderId="1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10" fontId="39" fillId="0" borderId="17" xfId="0" applyNumberFormat="1" applyFont="1" applyBorder="1" applyAlignment="1">
      <alignment horizontal="center"/>
    </xf>
    <xf numFmtId="1" fontId="39" fillId="0" borderId="17" xfId="0" applyNumberFormat="1" applyFont="1" applyBorder="1" applyAlignment="1">
      <alignment horizontal="center"/>
    </xf>
    <xf numFmtId="0" fontId="39" fillId="33" borderId="17" xfId="0" applyFont="1" applyFill="1" applyBorder="1" applyAlignment="1">
      <alignment/>
    </xf>
    <xf numFmtId="0" fontId="39" fillId="33" borderId="17" xfId="0" applyFont="1" applyFill="1" applyBorder="1" applyAlignment="1">
      <alignment horizontal="center"/>
    </xf>
    <xf numFmtId="10" fontId="39" fillId="33" borderId="17" xfId="0" applyNumberFormat="1" applyFont="1" applyFill="1" applyBorder="1" applyAlignment="1">
      <alignment horizontal="center"/>
    </xf>
    <xf numFmtId="1" fontId="39" fillId="33" borderId="1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C25" sqref="C25"/>
    </sheetView>
  </sheetViews>
  <sheetFormatPr defaultColWidth="9.140625" defaultRowHeight="15"/>
  <cols>
    <col min="1" max="1" width="16.140625" style="0" customWidth="1"/>
    <col min="2" max="2" width="9.28125" style="6" customWidth="1"/>
    <col min="3" max="3" width="11.421875" style="0" customWidth="1"/>
    <col min="4" max="4" width="14.7109375" style="2" customWidth="1"/>
    <col min="5" max="5" width="9.7109375" style="8" customWidth="1"/>
    <col min="6" max="6" width="11.57421875" style="0" customWidth="1"/>
    <col min="7" max="7" width="22.28125" style="0" customWidth="1"/>
    <col min="8" max="8" width="13.00390625" style="6" customWidth="1"/>
    <col min="9" max="9" width="14.57421875" style="7" customWidth="1"/>
    <col min="10" max="10" width="11.8515625" style="8" customWidth="1"/>
    <col min="11" max="11" width="10.7109375" style="9" customWidth="1"/>
    <col min="12" max="12" width="18.00390625" style="10" customWidth="1"/>
  </cols>
  <sheetData>
    <row r="1" spans="1:12" ht="15">
      <c r="A1" s="11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>
      <c r="A3" s="14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1" customFormat="1" ht="91.5" customHeight="1">
      <c r="A5" s="16" t="s">
        <v>0</v>
      </c>
      <c r="B5" s="16" t="s">
        <v>1</v>
      </c>
      <c r="C5" s="16" t="s">
        <v>5</v>
      </c>
      <c r="D5" s="16" t="s">
        <v>6</v>
      </c>
      <c r="E5" s="16" t="s">
        <v>17</v>
      </c>
      <c r="F5" s="16" t="s">
        <v>2</v>
      </c>
      <c r="G5" s="16" t="s">
        <v>3</v>
      </c>
      <c r="H5" s="16" t="s">
        <v>8</v>
      </c>
      <c r="I5" s="16" t="s">
        <v>18</v>
      </c>
      <c r="J5" s="16" t="s">
        <v>19</v>
      </c>
      <c r="K5" s="16" t="s">
        <v>9</v>
      </c>
      <c r="L5" s="16" t="s">
        <v>22</v>
      </c>
    </row>
    <row r="6" spans="1:12" ht="15">
      <c r="A6" s="17" t="s">
        <v>4</v>
      </c>
      <c r="B6" s="18">
        <v>815</v>
      </c>
      <c r="C6" s="18">
        <v>50</v>
      </c>
      <c r="D6" s="18">
        <v>5</v>
      </c>
      <c r="E6" s="18">
        <f>B6*(C6+D6)</f>
        <v>44825</v>
      </c>
      <c r="F6" s="19">
        <v>52</v>
      </c>
      <c r="G6" s="17" t="s">
        <v>7</v>
      </c>
      <c r="H6" s="18">
        <f>13*60*4</f>
        <v>3120</v>
      </c>
      <c r="I6" s="18">
        <f>F6*H6</f>
        <v>162240</v>
      </c>
      <c r="J6" s="20">
        <f>E6/I6</f>
        <v>0.27628821499013806</v>
      </c>
      <c r="K6" s="20">
        <f>(I6-E6)/I6</f>
        <v>0.7237117850098619</v>
      </c>
      <c r="L6" s="21">
        <f>(I6-E6)/(C6+D6)*0.8</f>
        <v>1707.8545454545456</v>
      </c>
    </row>
    <row r="7" spans="1:12" ht="15">
      <c r="A7" s="17" t="s">
        <v>10</v>
      </c>
      <c r="B7" s="18">
        <v>460</v>
      </c>
      <c r="C7" s="18">
        <v>53</v>
      </c>
      <c r="D7" s="18">
        <v>5</v>
      </c>
      <c r="E7" s="18">
        <f aca="true" t="shared" si="0" ref="E7:E15">B7*(C7+D7)</f>
        <v>26680</v>
      </c>
      <c r="F7" s="19">
        <v>12</v>
      </c>
      <c r="G7" s="17" t="s">
        <v>7</v>
      </c>
      <c r="H7" s="18">
        <f aca="true" t="shared" si="1" ref="H7:H15">13*60*4</f>
        <v>3120</v>
      </c>
      <c r="I7" s="18">
        <f aca="true" t="shared" si="2" ref="I7:I15">F7*H7</f>
        <v>37440</v>
      </c>
      <c r="J7" s="20">
        <f aca="true" t="shared" si="3" ref="J7:J15">E7/I7</f>
        <v>0.7126068376068376</v>
      </c>
      <c r="K7" s="20">
        <f aca="true" t="shared" si="4" ref="K7:K15">(I7-E7)/I7</f>
        <v>0.28739316239316237</v>
      </c>
      <c r="L7" s="21">
        <f aca="true" t="shared" si="5" ref="L7:L15">(I7-E7)/(C7+D7)*0.8</f>
        <v>148.41379310344828</v>
      </c>
    </row>
    <row r="8" spans="1:12" ht="15">
      <c r="A8" s="17" t="s">
        <v>11</v>
      </c>
      <c r="B8" s="18">
        <v>1614</v>
      </c>
      <c r="C8" s="18">
        <v>38</v>
      </c>
      <c r="D8" s="18">
        <v>5</v>
      </c>
      <c r="E8" s="18">
        <f t="shared" si="0"/>
        <v>69402</v>
      </c>
      <c r="F8" s="19">
        <v>52</v>
      </c>
      <c r="G8" s="17" t="s">
        <v>7</v>
      </c>
      <c r="H8" s="18">
        <f t="shared" si="1"/>
        <v>3120</v>
      </c>
      <c r="I8" s="18">
        <f t="shared" si="2"/>
        <v>162240</v>
      </c>
      <c r="J8" s="20">
        <f t="shared" si="3"/>
        <v>0.42777366863905325</v>
      </c>
      <c r="K8" s="20">
        <f t="shared" si="4"/>
        <v>0.5722263313609467</v>
      </c>
      <c r="L8" s="21">
        <f t="shared" si="5"/>
        <v>1727.218604651163</v>
      </c>
    </row>
    <row r="9" spans="1:12" ht="15">
      <c r="A9" s="17" t="s">
        <v>12</v>
      </c>
      <c r="B9" s="18">
        <v>2908</v>
      </c>
      <c r="C9" s="18">
        <v>42</v>
      </c>
      <c r="D9" s="18">
        <v>5</v>
      </c>
      <c r="E9" s="18">
        <f t="shared" si="0"/>
        <v>136676</v>
      </c>
      <c r="F9" s="19">
        <v>63</v>
      </c>
      <c r="G9" s="17" t="s">
        <v>7</v>
      </c>
      <c r="H9" s="18">
        <f t="shared" si="1"/>
        <v>3120</v>
      </c>
      <c r="I9" s="18">
        <f t="shared" si="2"/>
        <v>196560</v>
      </c>
      <c r="J9" s="20">
        <f t="shared" si="3"/>
        <v>0.6953398453398454</v>
      </c>
      <c r="K9" s="20">
        <f t="shared" si="4"/>
        <v>0.30466015466015467</v>
      </c>
      <c r="L9" s="21">
        <f t="shared" si="5"/>
        <v>1019.3021276595745</v>
      </c>
    </row>
    <row r="10" spans="1:12" ht="15">
      <c r="A10" s="17" t="s">
        <v>13</v>
      </c>
      <c r="B10" s="18">
        <v>2378</v>
      </c>
      <c r="C10" s="18">
        <v>40</v>
      </c>
      <c r="D10" s="18">
        <v>5</v>
      </c>
      <c r="E10" s="18">
        <f t="shared" si="0"/>
        <v>107010</v>
      </c>
      <c r="F10" s="19">
        <v>42</v>
      </c>
      <c r="G10" s="17" t="s">
        <v>7</v>
      </c>
      <c r="H10" s="18">
        <f t="shared" si="1"/>
        <v>3120</v>
      </c>
      <c r="I10" s="18">
        <f t="shared" si="2"/>
        <v>131040</v>
      </c>
      <c r="J10" s="20">
        <f t="shared" si="3"/>
        <v>0.8166208791208791</v>
      </c>
      <c r="K10" s="20">
        <f t="shared" si="4"/>
        <v>0.18337912087912087</v>
      </c>
      <c r="L10" s="21">
        <f t="shared" si="5"/>
        <v>427.20000000000005</v>
      </c>
    </row>
    <row r="11" spans="1:12" s="5" customFormat="1" ht="15.75" thickBot="1">
      <c r="A11" s="17"/>
      <c r="B11" s="18"/>
      <c r="C11" s="18"/>
      <c r="D11" s="18"/>
      <c r="E11" s="18"/>
      <c r="F11" s="19"/>
      <c r="G11" s="17"/>
      <c r="H11" s="18"/>
      <c r="I11" s="18"/>
      <c r="J11" s="20"/>
      <c r="K11" s="18"/>
      <c r="L11" s="20"/>
    </row>
    <row r="12" spans="1:12" s="3" customFormat="1" ht="15.75" thickBot="1">
      <c r="A12" s="17" t="s">
        <v>16</v>
      </c>
      <c r="B12" s="18">
        <f>SUM(B6:B11)</f>
        <v>8175</v>
      </c>
      <c r="C12" s="21">
        <f>AVERAGE(C6:C11)</f>
        <v>44.6</v>
      </c>
      <c r="D12" s="18">
        <v>5</v>
      </c>
      <c r="E12" s="18">
        <f t="shared" si="0"/>
        <v>405480</v>
      </c>
      <c r="F12" s="19">
        <f>SUM(F6:F10)</f>
        <v>221</v>
      </c>
      <c r="G12" s="17" t="s">
        <v>7</v>
      </c>
      <c r="H12" s="18">
        <f t="shared" si="1"/>
        <v>3120</v>
      </c>
      <c r="I12" s="18">
        <f t="shared" si="2"/>
        <v>689520</v>
      </c>
      <c r="J12" s="20">
        <f t="shared" si="3"/>
        <v>0.5880612600069614</v>
      </c>
      <c r="K12" s="20">
        <f t="shared" si="4"/>
        <v>0.41193873999303865</v>
      </c>
      <c r="L12" s="21">
        <f t="shared" si="5"/>
        <v>4581.290322580645</v>
      </c>
    </row>
    <row r="13" spans="1:12" ht="15.75" thickTop="1">
      <c r="A13" s="17"/>
      <c r="B13" s="18"/>
      <c r="C13" s="18"/>
      <c r="D13" s="18"/>
      <c r="E13" s="18"/>
      <c r="F13" s="19"/>
      <c r="G13" s="17"/>
      <c r="H13" s="18"/>
      <c r="I13" s="18"/>
      <c r="J13" s="20"/>
      <c r="K13" s="20"/>
      <c r="L13" s="21"/>
    </row>
    <row r="14" spans="1:12" s="4" customFormat="1" ht="15">
      <c r="A14" s="22" t="s">
        <v>14</v>
      </c>
      <c r="B14" s="23">
        <v>3657</v>
      </c>
      <c r="C14" s="23">
        <v>42</v>
      </c>
      <c r="D14" s="23">
        <v>5</v>
      </c>
      <c r="E14" s="23">
        <f t="shared" si="0"/>
        <v>171879</v>
      </c>
      <c r="F14" s="23">
        <v>150</v>
      </c>
      <c r="G14" s="22" t="s">
        <v>7</v>
      </c>
      <c r="H14" s="23">
        <f t="shared" si="1"/>
        <v>3120</v>
      </c>
      <c r="I14" s="23">
        <f t="shared" si="2"/>
        <v>468000</v>
      </c>
      <c r="J14" s="24">
        <f t="shared" si="3"/>
        <v>0.3672628205128205</v>
      </c>
      <c r="K14" s="24">
        <f t="shared" si="4"/>
        <v>0.6327371794871794</v>
      </c>
      <c r="L14" s="25">
        <f t="shared" si="5"/>
        <v>5040.357446808511</v>
      </c>
    </row>
    <row r="15" spans="1:12" s="4" customFormat="1" ht="15">
      <c r="A15" s="22" t="s">
        <v>15</v>
      </c>
      <c r="B15" s="23">
        <v>1176</v>
      </c>
      <c r="C15" s="23">
        <v>40</v>
      </c>
      <c r="D15" s="23">
        <v>5</v>
      </c>
      <c r="E15" s="23">
        <f t="shared" si="0"/>
        <v>52920</v>
      </c>
      <c r="F15" s="23">
        <v>34</v>
      </c>
      <c r="G15" s="22" t="s">
        <v>7</v>
      </c>
      <c r="H15" s="23">
        <f t="shared" si="1"/>
        <v>3120</v>
      </c>
      <c r="I15" s="23">
        <f t="shared" si="2"/>
        <v>106080</v>
      </c>
      <c r="J15" s="24">
        <f t="shared" si="3"/>
        <v>0.498868778280543</v>
      </c>
      <c r="K15" s="24">
        <f t="shared" si="4"/>
        <v>0.501131221719457</v>
      </c>
      <c r="L15" s="25">
        <f t="shared" si="5"/>
        <v>945.0666666666666</v>
      </c>
    </row>
    <row r="16" spans="1:12" ht="15">
      <c r="A16" s="17"/>
      <c r="B16" s="18"/>
      <c r="C16" s="17"/>
      <c r="D16" s="17"/>
      <c r="E16" s="18"/>
      <c r="F16" s="17"/>
      <c r="G16" s="17"/>
      <c r="H16" s="18"/>
      <c r="I16" s="18"/>
      <c r="J16" s="18"/>
      <c r="K16" s="18"/>
      <c r="L16" s="18"/>
    </row>
    <row r="17" spans="1:12" ht="15">
      <c r="A17" s="17"/>
      <c r="B17" s="18"/>
      <c r="C17" s="17"/>
      <c r="D17" s="17"/>
      <c r="E17" s="18"/>
      <c r="F17" s="17"/>
      <c r="G17" s="17"/>
      <c r="H17" s="18"/>
      <c r="I17" s="18"/>
      <c r="J17" s="18"/>
      <c r="K17" s="18"/>
      <c r="L17" s="18"/>
    </row>
    <row r="18" spans="1:12" ht="15">
      <c r="A18" s="17"/>
      <c r="B18" s="18"/>
      <c r="C18" s="17"/>
      <c r="D18" s="17"/>
      <c r="E18" s="18"/>
      <c r="F18" s="17"/>
      <c r="G18" s="17"/>
      <c r="H18" s="18"/>
      <c r="I18" s="18"/>
      <c r="J18" s="18"/>
      <c r="K18" s="18"/>
      <c r="L18" s="18"/>
    </row>
    <row r="19" spans="1:12" ht="15">
      <c r="A19" s="17"/>
      <c r="B19" s="18"/>
      <c r="C19" s="17"/>
      <c r="D19" s="17"/>
      <c r="E19" s="18"/>
      <c r="F19" s="17"/>
      <c r="G19" s="17"/>
      <c r="H19" s="18"/>
      <c r="I19" s="18"/>
      <c r="J19" s="18"/>
      <c r="K19" s="18"/>
      <c r="L19" s="18"/>
    </row>
  </sheetData>
  <sheetProtection/>
  <mergeCells count="2">
    <mergeCell ref="A1:L2"/>
    <mergeCell ref="A3:L4"/>
  </mergeCells>
  <printOptions/>
  <pageMargins left="0.2" right="0.2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Weber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 McCloud</dc:creator>
  <cp:keywords/>
  <dc:description/>
  <cp:lastModifiedBy>bstockberger</cp:lastModifiedBy>
  <cp:lastPrinted>2014-03-03T15:39:25Z</cp:lastPrinted>
  <dcterms:created xsi:type="dcterms:W3CDTF">2014-02-11T17:06:06Z</dcterms:created>
  <dcterms:modified xsi:type="dcterms:W3CDTF">2014-03-03T15:39:39Z</dcterms:modified>
  <cp:category/>
  <cp:version/>
  <cp:contentType/>
  <cp:contentStatus/>
</cp:coreProperties>
</file>